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CVP01" sheetId="1" r:id="rId1"/>
  </sheets>
  <definedNames>
    <definedName name="_xlnm.Print_Area" localSheetId="0">'CVP01'!$A$1:$E$44</definedName>
  </definedNames>
  <calcPr fullCalcOnLoad="1"/>
</workbook>
</file>

<file path=xl/sharedStrings.xml><?xml version="1.0" encoding="utf-8"?>
<sst xmlns="http://schemas.openxmlformats.org/spreadsheetml/2006/main" count="69" uniqueCount="63">
  <si>
    <t>Name and family name of the expert: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</si>
  <si>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</si>
  <si>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</si>
  <si>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</si>
  <si>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</si>
  <si>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</si>
  <si>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</si>
  <si>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</si>
  <si>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</si>
  <si>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</si>
  <si>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</si>
  <si>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</si>
  <si>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</si>
  <si>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</si>
  <si>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</si>
  <si>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</si>
  <si>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</si>
  <si>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</si>
  <si>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</si>
  <si>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</si>
  <si>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</si>
  <si>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total</t>
  </si>
  <si>
    <t>ЕКСПЕРТНА КАРТА</t>
  </si>
  <si>
    <t>ИЗГРАЖДАНЕ НА ЦЕНТРОВЕ ЗА ВЪРХОВИ НАУЧНИ ПОСТИЖЕНИЯ</t>
  </si>
  <si>
    <t>НЕК/Име,фамилия на експерта</t>
  </si>
  <si>
    <t>Проект</t>
  </si>
  <si>
    <t>CVP -</t>
  </si>
  <si>
    <t>Критерии за оценка</t>
  </si>
  <si>
    <t>Брой точки</t>
  </si>
  <si>
    <t>Максимален</t>
  </si>
  <si>
    <t>Експерт</t>
  </si>
  <si>
    <t>1. Научна стойност на предлагания проект</t>
  </si>
  <si>
    <t>1.1. Научна/технологична стойност на проекта</t>
  </si>
  <si>
    <t>1.2. Интер- и мултидисциплинарност на проекта</t>
  </si>
  <si>
    <t>1.3. Съответствие на целите на изследването с приоритетната област, в която се кандидатства</t>
  </si>
  <si>
    <t xml:space="preserve">1.4. Оригиналност и иновативност на научното изследване, прилагане на нетрадиционни или качествено нови научни методи и техники </t>
  </si>
  <si>
    <t>1.5. Обоснованост и реалистичност на предлаганата методология</t>
  </si>
  <si>
    <t>Коментар (попълването на тази секция е задължително)</t>
  </si>
  <si>
    <t>2.Капацитет</t>
  </si>
  <si>
    <t>2.1. Научен опит на координатора и научния колектив</t>
  </si>
  <si>
    <t>2.2. Участие на координатора и членовете на научния колектив в проекти, финансирани от европейски програми</t>
  </si>
  <si>
    <t>2.3. Съответствие между компетенциите на колектива и проектното предложение (въз основа на научни публикации, патенти и т. н.)</t>
  </si>
  <si>
    <t xml:space="preserve">2.4. Участие на млади учени и докторанти </t>
  </si>
  <si>
    <t>2.5. Наличие в базовата организация на необходимите за изпълнение на проекта апаратура и оборудване</t>
  </si>
  <si>
    <t>3. Изпълнение</t>
  </si>
  <si>
    <t>3.1. Адекватност на работната програма и потенциал за продължаване изследванията и след приключване на проекта</t>
  </si>
  <si>
    <t>3.2. Обоснован финансов план и мобилизация на различни ресурси</t>
  </si>
  <si>
    <t>3.3. Сътрудничество с други научни групи, възможност за включване в научни мрежи на регионално и европейско ниво</t>
  </si>
  <si>
    <t>3.4. Разпространение на резултатите и управление на проекта</t>
  </si>
  <si>
    <t>3.5. Съфинансиране и осигурени други източници за финансиране</t>
  </si>
  <si>
    <t>4. Въздействие</t>
  </si>
  <si>
    <t>4.1. Принос за разрешаване на значим икономически и/или социален проблем</t>
  </si>
  <si>
    <t>4.2. Принос за развитието на съответното научно направление</t>
  </si>
  <si>
    <t>4.3. Принос за развитието на базовата организация</t>
  </si>
  <si>
    <t xml:space="preserve">4.4. Очаквани резултати и приложимост, в т.ч. и потенциал за развитие на даден регион на страната и възможност за разкриване на нови работни места </t>
  </si>
  <si>
    <t>4.5. Постигната ефективна интеграция между научна и преподавателска дейност</t>
  </si>
  <si>
    <r>
      <t>Обща оценка на експерта</t>
    </r>
    <r>
      <rPr>
        <b/>
        <sz val="10"/>
        <color indexed="10"/>
        <rFont val="Times New Roman"/>
        <family val="1"/>
      </rPr>
      <t xml:space="preserve"> (Сумата от точките на групи 1, 2, 3 и 4)</t>
    </r>
  </si>
  <si>
    <t>Заключение (ако е необходимо)</t>
  </si>
  <si>
    <t>Праг</t>
  </si>
  <si>
    <t>Считам, че компетентността на колектива е обоснована достатъчно точно в проекта.</t>
  </si>
  <si>
    <t>В описанието на проекта се акцентира в по-голяма степен на значението и развитието на астрономията, необходимостта от съвременна апаратура, но много малко е информацията за конкретни оригинални научни резултати, които могат да се очакват от проекта.</t>
  </si>
  <si>
    <t>В обосновката на финансовия план се подчертава уникалността на апаратурата като причина за избор само на определени фирми за нейната доставка и цена.</t>
  </si>
  <si>
    <t xml:space="preserve">Характерът на проекта не предполага конкретни приноси и резултати по неговото косвено отражение върху някои икономически и социални проблеми. 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</si>
</sst>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/>
    </xf>
    <xf numFmtId="0" fontId="17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right" vertical="center" wrapText="1"/>
    </xf>
    <xf numFmtId="0" fontId="18" fillId="2" borderId="4" xfId="0" applyFont="1" applyFill="1" applyBorder="1" applyAlignment="1">
      <alignment/>
    </xf>
    <xf numFmtId="0" fontId="19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0" borderId="13" xfId="0" applyFont="1" applyFill="1" applyBorder="1" applyAlignment="1">
      <alignment horizontal="center" wrapText="1"/>
    </xf>
    <xf numFmtId="0" fontId="1" fillId="3" borderId="16" xfId="0" applyFont="1" applyFill="1" applyBorder="1" applyAlignment="1" applyProtection="1">
      <alignment/>
      <protection locked="0"/>
    </xf>
    <xf numFmtId="0" fontId="12" fillId="0" borderId="5" xfId="0" applyFont="1" applyFill="1" applyBorder="1" applyAlignment="1">
      <alignment horizont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4" fillId="0" borderId="13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5" fillId="3" borderId="23" xfId="0" applyFont="1" applyFill="1" applyBorder="1" applyAlignment="1">
      <alignment horizontal="left" vertical="top" wrapText="1"/>
    </xf>
    <xf numFmtId="0" fontId="15" fillId="3" borderId="24" xfId="0" applyFont="1" applyFill="1" applyBorder="1" applyAlignment="1">
      <alignment horizontal="left" vertical="top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26" xfId="0" applyFont="1" applyFill="1" applyBorder="1" applyAlignment="1" applyProtection="1">
      <alignment horizontal="center" vertical="top" wrapText="1"/>
      <protection locked="0"/>
    </xf>
    <xf numFmtId="0" fontId="15" fillId="3" borderId="27" xfId="0" applyFont="1" applyFill="1" applyBorder="1" applyAlignment="1" applyProtection="1">
      <alignment horizontal="center" vertical="top" wrapText="1"/>
      <protection locked="0"/>
    </xf>
    <xf numFmtId="0" fontId="15" fillId="3" borderId="28" xfId="0" applyFont="1" applyFill="1" applyBorder="1" applyAlignment="1" applyProtection="1">
      <alignment horizontal="center" vertical="top" wrapText="1"/>
      <protection locked="0"/>
    </xf>
    <xf numFmtId="0" fontId="15" fillId="3" borderId="29" xfId="0" applyFont="1" applyFill="1" applyBorder="1" applyAlignment="1">
      <alignment horizontal="left" vertical="top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="130" zoomScaleNormal="130" workbookViewId="0" topLeftCell="A1">
      <selection activeCell="B3" sqref="B3"/>
    </sheetView>
  </sheetViews>
  <sheetFormatPr defaultColWidth="9.140625" defaultRowHeight="12.75" outlineLevelRow="1"/>
  <cols>
    <col min="1" max="1" width="28.421875" style="2" customWidth="1"/>
    <col min="2" max="2" width="44.140625" style="2" customWidth="1"/>
    <col min="3" max="3" width="8.57421875" style="2" customWidth="1"/>
    <col min="4" max="4" width="7.421875" style="2" customWidth="1"/>
    <col min="5" max="5" width="8.00390625" style="2" customWidth="1"/>
    <col min="6" max="6" width="14.28125" style="2" customWidth="1"/>
    <col min="7" max="12" width="4.140625" style="2" bestFit="1" customWidth="1"/>
    <col min="13" max="13" width="2.421875" style="2" bestFit="1" customWidth="1"/>
    <col min="14" max="18" width="4.140625" style="2" bestFit="1" customWidth="1"/>
    <col min="19" max="19" width="2.421875" style="2" bestFit="1" customWidth="1"/>
    <col min="20" max="24" width="4.140625" style="2" bestFit="1" customWidth="1"/>
    <col min="25" max="25" width="2.28125" style="2" customWidth="1"/>
    <col min="26" max="26" width="5.00390625" style="2" customWidth="1"/>
    <col min="27" max="16384" width="9.140625" style="2" customWidth="1"/>
  </cols>
  <sheetData>
    <row r="1" spans="1:6" ht="24.75" customHeight="1">
      <c r="A1" s="77" t="s">
        <v>22</v>
      </c>
      <c r="B1" s="78"/>
      <c r="C1" s="78"/>
      <c r="D1" s="78"/>
      <c r="E1" s="79"/>
      <c r="F1" s="1"/>
    </row>
    <row r="2" spans="1:6" ht="42" customHeight="1" thickBot="1">
      <c r="A2" s="80" t="s">
        <v>23</v>
      </c>
      <c r="B2" s="81"/>
      <c r="C2" s="81"/>
      <c r="D2" s="81"/>
      <c r="E2" s="82"/>
      <c r="F2" s="1"/>
    </row>
    <row r="3" spans="1:6" ht="30" customHeight="1" thickBot="1">
      <c r="A3" s="7" t="s">
        <v>24</v>
      </c>
      <c r="B3" s="17"/>
      <c r="C3" s="32" t="s">
        <v>25</v>
      </c>
      <c r="D3" s="34" t="s">
        <v>26</v>
      </c>
      <c r="E3" s="33">
        <v>2</v>
      </c>
      <c r="F3" s="1"/>
    </row>
    <row r="4" spans="1:6" ht="27" customHeight="1" thickBot="1">
      <c r="A4" s="86" t="s">
        <v>27</v>
      </c>
      <c r="B4" s="87"/>
      <c r="C4" s="83" t="s">
        <v>28</v>
      </c>
      <c r="D4" s="84"/>
      <c r="E4" s="85"/>
      <c r="F4" s="1"/>
    </row>
    <row r="5" spans="1:6" ht="29.25" thickBot="1">
      <c r="A5" s="88"/>
      <c r="B5" s="89"/>
      <c r="C5" s="36" t="s">
        <v>29</v>
      </c>
      <c r="D5" s="35" t="s">
        <v>58</v>
      </c>
      <c r="E5" s="61" t="s">
        <v>30</v>
      </c>
      <c r="F5" s="1"/>
    </row>
    <row r="6" spans="1:6" ht="21" customHeight="1">
      <c r="A6" s="59" t="s">
        <v>31</v>
      </c>
      <c r="B6" s="60"/>
      <c r="C6" s="21">
        <f>SUM(C7:C11)</f>
        <v>30</v>
      </c>
      <c r="D6" s="21">
        <v>18</v>
      </c>
      <c r="E6" s="62"/>
      <c r="F6" s="1"/>
    </row>
    <row r="7" spans="1:6" ht="16.5" customHeight="1">
      <c r="A7" s="67" t="s">
        <v>32</v>
      </c>
      <c r="B7" s="68"/>
      <c r="C7" s="22">
        <v>6</v>
      </c>
      <c r="D7" s="23">
        <v>3</v>
      </c>
      <c r="E7" s="18">
        <v>4</v>
      </c>
      <c r="F7" s="5">
        <f>IF(E7="","",IF(OR(E7&gt;C7,E7&lt;0),"грешка",IF((E7&lt;D7),"под прага","")))</f>
      </c>
    </row>
    <row r="8" spans="1:6" ht="12.75" customHeight="1">
      <c r="A8" s="67" t="s">
        <v>33</v>
      </c>
      <c r="B8" s="68"/>
      <c r="C8" s="22">
        <v>6</v>
      </c>
      <c r="D8" s="23">
        <v>3</v>
      </c>
      <c r="E8" s="18">
        <v>4</v>
      </c>
      <c r="F8" s="5">
        <f>IF(E8="","",IF(OR(E8&gt;C8,E8&lt;0),"грешка",IF((E8&lt;D8),"под прага","")))</f>
      </c>
    </row>
    <row r="9" spans="1:6" ht="30.75" customHeight="1">
      <c r="A9" s="67" t="s">
        <v>34</v>
      </c>
      <c r="B9" s="68"/>
      <c r="C9" s="22">
        <v>6</v>
      </c>
      <c r="D9" s="23">
        <v>3</v>
      </c>
      <c r="E9" s="18">
        <v>4</v>
      </c>
      <c r="F9" s="5">
        <f>IF(E9="","",IF(OR(E9&gt;C9,E9&lt;0),"грешка",IF((E9&lt;D9),"под прага","")))</f>
      </c>
    </row>
    <row r="10" spans="1:6" ht="31.5" customHeight="1">
      <c r="A10" s="67" t="s">
        <v>35</v>
      </c>
      <c r="B10" s="68"/>
      <c r="C10" s="22">
        <v>6</v>
      </c>
      <c r="D10" s="23">
        <v>3</v>
      </c>
      <c r="E10" s="18">
        <v>3</v>
      </c>
      <c r="F10" s="5">
        <f>IF(E10="","",IF(OR(E10&gt;C10,E10&lt;0),"грешка",IF((E10&lt;D10),"под прага","")))</f>
      </c>
    </row>
    <row r="11" spans="1:6" ht="13.5" customHeight="1" thickBot="1">
      <c r="A11" s="65" t="s">
        <v>36</v>
      </c>
      <c r="B11" s="66"/>
      <c r="C11" s="24">
        <v>6</v>
      </c>
      <c r="D11" s="25">
        <v>3</v>
      </c>
      <c r="E11" s="19">
        <v>4</v>
      </c>
      <c r="F11" s="5">
        <f>IF(E11="","",IF(OR(E11&gt;C11,E11&lt;0),"грешка",IF((E11&lt;D11),"под прага","")))</f>
      </c>
    </row>
    <row r="12" spans="1:6" s="3" customFormat="1" ht="15.75" customHeight="1" thickBot="1">
      <c r="A12" s="57" t="str">
        <f>"Общ брой точки за "&amp;A6</f>
        <v>Общ брой точки за 1. Научна стойност на предлагания проект</v>
      </c>
      <c r="B12" s="58"/>
      <c r="C12" s="41">
        <f>SUM(E7:E11)</f>
        <v>19</v>
      </c>
      <c r="D12" s="42"/>
      <c r="E12" s="43"/>
      <c r="F12" s="5">
        <f>IF(C12=0,"",IF(C12&gt;C6,"грешка",IF((C12&lt;D6),"под прага","")))</f>
      </c>
    </row>
    <row r="13" spans="1:6" ht="12.75" customHeight="1">
      <c r="A13" s="48" t="s">
        <v>37</v>
      </c>
      <c r="B13" s="49"/>
      <c r="C13" s="49"/>
      <c r="D13" s="49"/>
      <c r="E13" s="54"/>
      <c r="F13" s="1"/>
    </row>
    <row r="14" spans="1:6" ht="180" customHeight="1" thickBot="1">
      <c r="A14" s="51" t="s">
        <v>60</v>
      </c>
      <c r="B14" s="52"/>
      <c r="C14" s="52"/>
      <c r="D14" s="52"/>
      <c r="E14" s="53"/>
      <c r="F14" s="1"/>
    </row>
    <row r="15" spans="1:5" ht="18.75" customHeight="1" thickBot="1">
      <c r="A15" s="59" t="s">
        <v>38</v>
      </c>
      <c r="B15" s="60"/>
      <c r="C15" s="26">
        <f>SUM(C16:C20)</f>
        <v>30</v>
      </c>
      <c r="D15" s="27">
        <v>18</v>
      </c>
      <c r="E15" s="4" t="s">
        <v>30</v>
      </c>
    </row>
    <row r="16" spans="1:6" ht="15.75" customHeight="1">
      <c r="A16" s="63" t="s">
        <v>39</v>
      </c>
      <c r="B16" s="64"/>
      <c r="C16" s="28">
        <v>5</v>
      </c>
      <c r="D16" s="29">
        <v>3</v>
      </c>
      <c r="E16" s="18">
        <v>5</v>
      </c>
      <c r="F16" s="5">
        <f>IF(E16="","",IF(OR(E16&gt;C16,E16&lt;0),"грешка",IF((E16&lt;D16),"под прага","")))</f>
      </c>
    </row>
    <row r="17" spans="1:6" ht="30.75" customHeight="1">
      <c r="A17" s="67" t="s">
        <v>40</v>
      </c>
      <c r="B17" s="75"/>
      <c r="C17" s="22">
        <v>5</v>
      </c>
      <c r="D17" s="23">
        <v>3</v>
      </c>
      <c r="E17" s="18">
        <v>4</v>
      </c>
      <c r="F17" s="5">
        <f>IF(E17="","",IF(OR(E17&gt;C17,E17&lt;0),"грешка",IF((E17&lt;D17),"под прага","")))</f>
      </c>
    </row>
    <row r="18" spans="1:6" ht="28.5" customHeight="1">
      <c r="A18" s="67" t="s">
        <v>41</v>
      </c>
      <c r="B18" s="75"/>
      <c r="C18" s="22">
        <v>5</v>
      </c>
      <c r="D18" s="23">
        <v>3</v>
      </c>
      <c r="E18" s="18">
        <v>4</v>
      </c>
      <c r="F18" s="5">
        <f>IF(E18="","",IF(OR(E18&gt;C18,E18&lt;0),"грешка",IF((E18&lt;D18),"под прага","")))</f>
      </c>
    </row>
    <row r="19" spans="1:6" ht="15.75" customHeight="1">
      <c r="A19" s="67" t="s">
        <v>42</v>
      </c>
      <c r="B19" s="75"/>
      <c r="C19" s="22">
        <v>5</v>
      </c>
      <c r="D19" s="23">
        <v>0</v>
      </c>
      <c r="E19" s="18">
        <v>5</v>
      </c>
      <c r="F19" s="5">
        <f>IF(E19="","",IF(OR(E19&gt;C19,E19&lt;0),"грешка",IF((E19&lt;D19),"под прага","")))</f>
      </c>
    </row>
    <row r="20" spans="1:6" ht="31.5" customHeight="1" thickBot="1">
      <c r="A20" s="65" t="s">
        <v>43</v>
      </c>
      <c r="B20" s="76"/>
      <c r="C20" s="24">
        <v>10</v>
      </c>
      <c r="D20" s="25">
        <v>7</v>
      </c>
      <c r="E20" s="19">
        <v>4</v>
      </c>
      <c r="F20" s="5" t="str">
        <f>IF(E20="","",IF(OR(E20&gt;C20,E20&lt;0),"грешка",IF((E20&lt;D20),"под прага","")))</f>
        <v>под прага</v>
      </c>
    </row>
    <row r="21" spans="1:6" s="3" customFormat="1" ht="16.5" customHeight="1" thickBot="1">
      <c r="A21" s="57" t="str">
        <f>"Общ брой точки на експерта за "&amp;A15</f>
        <v>Общ брой точки на експерта за 2.Капацитет</v>
      </c>
      <c r="B21" s="58"/>
      <c r="C21" s="41">
        <f>SUM(E16:E20)</f>
        <v>22</v>
      </c>
      <c r="D21" s="42"/>
      <c r="E21" s="43"/>
      <c r="F21" s="5">
        <f>IF(C21=0,"",IF(C21&gt;C15,"грешка",IF((C21&lt;D15),"под прага","")))</f>
      </c>
    </row>
    <row r="22" spans="1:5" ht="12.75" customHeight="1">
      <c r="A22" s="48" t="s">
        <v>37</v>
      </c>
      <c r="B22" s="49"/>
      <c r="C22" s="49"/>
      <c r="D22" s="49"/>
      <c r="E22" s="54"/>
    </row>
    <row r="23" spans="1:6" ht="163.5" customHeight="1" thickBot="1">
      <c r="A23" s="51" t="s">
        <v>59</v>
      </c>
      <c r="B23" s="52"/>
      <c r="C23" s="52"/>
      <c r="D23" s="52"/>
      <c r="E23" s="53"/>
      <c r="F23" s="1"/>
    </row>
    <row r="24" spans="1:5" ht="17.25" thickBot="1">
      <c r="A24" s="71" t="s">
        <v>44</v>
      </c>
      <c r="B24" s="72"/>
      <c r="C24" s="26">
        <f>SUM(C25:C29)</f>
        <v>20</v>
      </c>
      <c r="D24" s="27">
        <v>12</v>
      </c>
      <c r="E24" s="6" t="s">
        <v>30</v>
      </c>
    </row>
    <row r="25" spans="1:6" ht="31.5" customHeight="1">
      <c r="A25" s="73" t="s">
        <v>45</v>
      </c>
      <c r="B25" s="74"/>
      <c r="C25" s="28">
        <v>4</v>
      </c>
      <c r="D25" s="29">
        <v>2</v>
      </c>
      <c r="E25" s="18">
        <v>4</v>
      </c>
      <c r="F25" s="5">
        <f>IF(E25="","",IF(OR(E25&gt;C25,E25&lt;0),"грешка",IF((E25&lt;D25),"под прага","")))</f>
      </c>
    </row>
    <row r="26" spans="1:6" ht="15.75" customHeight="1">
      <c r="A26" s="37" t="s">
        <v>46</v>
      </c>
      <c r="B26" s="38"/>
      <c r="C26" s="22">
        <v>4</v>
      </c>
      <c r="D26" s="23">
        <v>2</v>
      </c>
      <c r="E26" s="18">
        <v>3</v>
      </c>
      <c r="F26" s="5">
        <f>IF(E26="","",IF(OR(E26&gt;C26,E26&lt;0),"грешка",IF((E26&lt;D26),"под прага","")))</f>
      </c>
    </row>
    <row r="27" spans="1:6" ht="31.5" customHeight="1">
      <c r="A27" s="39" t="s">
        <v>47</v>
      </c>
      <c r="B27" s="40"/>
      <c r="C27" s="22">
        <v>4</v>
      </c>
      <c r="D27" s="23">
        <v>2</v>
      </c>
      <c r="E27" s="18">
        <v>4</v>
      </c>
      <c r="F27" s="5">
        <f>IF(E27="","",IF(OR(E27&gt;C27,E27&lt;0),"грешка",IF((E27&lt;D27),"под прага","")))</f>
      </c>
    </row>
    <row r="28" spans="1:6" ht="15.75" customHeight="1">
      <c r="A28" s="69" t="s">
        <v>48</v>
      </c>
      <c r="B28" s="70"/>
      <c r="C28" s="22">
        <v>4</v>
      </c>
      <c r="D28" s="23">
        <v>2</v>
      </c>
      <c r="E28" s="18">
        <v>3</v>
      </c>
      <c r="F28" s="5">
        <f>IF(E28="","",IF(OR(E28&gt;C28,E28&lt;0),"грешка",IF((E28&lt;D28),"под прага","")))</f>
      </c>
    </row>
    <row r="29" spans="1:6" ht="15.75" customHeight="1" thickBot="1">
      <c r="A29" s="55" t="s">
        <v>49</v>
      </c>
      <c r="B29" s="56"/>
      <c r="C29" s="24">
        <v>4</v>
      </c>
      <c r="D29" s="25">
        <v>2</v>
      </c>
      <c r="E29" s="19">
        <v>4</v>
      </c>
      <c r="F29" s="5">
        <f>IF(E29="","",IF(OR(E29&gt;C29,E29&lt;0),"грешка",IF((E29&lt;D29),"под прага","")))</f>
      </c>
    </row>
    <row r="30" spans="1:6" s="3" customFormat="1" ht="16.5" customHeight="1" thickBot="1">
      <c r="A30" s="57" t="str">
        <f>"Общ брой точки на експерта за "&amp;A24</f>
        <v>Общ брой точки на експерта за 3. Изпълнение</v>
      </c>
      <c r="B30" s="58"/>
      <c r="C30" s="41">
        <f>SUM(E25:E29)</f>
        <v>18</v>
      </c>
      <c r="D30" s="42"/>
      <c r="E30" s="43"/>
      <c r="F30" s="5">
        <f>IF(C30=0,"",IF(C30&gt;C24,"грешка",IF((C30&lt;D24),"под прага","")))</f>
      </c>
    </row>
    <row r="31" spans="1:5" ht="12.75" customHeight="1">
      <c r="A31" s="48" t="s">
        <v>37</v>
      </c>
      <c r="B31" s="49"/>
      <c r="C31" s="49"/>
      <c r="D31" s="49"/>
      <c r="E31" s="54"/>
    </row>
    <row r="32" spans="1:6" ht="180" customHeight="1" thickBot="1">
      <c r="A32" s="51" t="s">
        <v>61</v>
      </c>
      <c r="B32" s="52"/>
      <c r="C32" s="52"/>
      <c r="D32" s="52"/>
      <c r="E32" s="53"/>
      <c r="F32" s="1"/>
    </row>
    <row r="33" spans="1:5" ht="17.25" thickBot="1">
      <c r="A33" s="59" t="s">
        <v>50</v>
      </c>
      <c r="B33" s="60"/>
      <c r="C33" s="26">
        <f>SUM(C34:C38)</f>
        <v>20</v>
      </c>
      <c r="D33" s="27">
        <v>12</v>
      </c>
      <c r="E33" s="4" t="s">
        <v>30</v>
      </c>
    </row>
    <row r="34" spans="1:6" ht="12.75" customHeight="1">
      <c r="A34" s="46" t="s">
        <v>51</v>
      </c>
      <c r="B34" s="47"/>
      <c r="C34" s="28">
        <v>4</v>
      </c>
      <c r="D34" s="29">
        <v>2</v>
      </c>
      <c r="E34" s="18">
        <v>3</v>
      </c>
      <c r="F34" s="5">
        <f>IF(E34="","",IF(OR(E34&gt;C34,E34&lt;0),"грешка",IF((E34&lt;D34),"под прага","")))</f>
      </c>
    </row>
    <row r="35" spans="1:6" ht="12.75" customHeight="1">
      <c r="A35" s="39" t="s">
        <v>52</v>
      </c>
      <c r="B35" s="40"/>
      <c r="C35" s="22">
        <v>4</v>
      </c>
      <c r="D35" s="23">
        <v>2</v>
      </c>
      <c r="E35" s="18">
        <v>4</v>
      </c>
      <c r="F35" s="5">
        <f>IF(E35="","",IF(OR(E35&gt;C35,E35&lt;0),"грешка",IF((E35&lt;D35),"под прага","")))</f>
      </c>
    </row>
    <row r="36" spans="1:6" ht="12.75" customHeight="1">
      <c r="A36" s="39" t="s">
        <v>53</v>
      </c>
      <c r="B36" s="40"/>
      <c r="C36" s="22">
        <v>4</v>
      </c>
      <c r="D36" s="23">
        <v>2</v>
      </c>
      <c r="E36" s="18">
        <v>4</v>
      </c>
      <c r="F36" s="5">
        <f>IF(E36="","",IF(OR(E36&gt;C36,E36&lt;0),"грешка",IF((E36&lt;D36),"под прага","")))</f>
      </c>
    </row>
    <row r="37" spans="1:6" ht="31.5" customHeight="1">
      <c r="A37" s="39" t="s">
        <v>54</v>
      </c>
      <c r="B37" s="40"/>
      <c r="C37" s="22">
        <v>4</v>
      </c>
      <c r="D37" s="23">
        <v>2</v>
      </c>
      <c r="E37" s="18">
        <v>3</v>
      </c>
      <c r="F37" s="5">
        <f>IF(E37="","",IF(OR(E37&gt;C37,E37&lt;0),"грешка",IF((E37&lt;D37),"под прага","")))</f>
      </c>
    </row>
    <row r="38" spans="1:6" ht="13.5" customHeight="1" thickBot="1">
      <c r="A38" s="55" t="s">
        <v>55</v>
      </c>
      <c r="B38" s="56"/>
      <c r="C38" s="24">
        <v>4</v>
      </c>
      <c r="D38" s="25">
        <v>2</v>
      </c>
      <c r="E38" s="19">
        <v>4</v>
      </c>
      <c r="F38" s="5">
        <f>IF(E38="","",IF(OR(E38&gt;C38,E38&lt;0),"грешка",IF((E38&lt;D38),"под прага","")))</f>
      </c>
    </row>
    <row r="39" spans="1:6" s="3" customFormat="1" ht="16.5" customHeight="1" thickBot="1">
      <c r="A39" s="57" t="str">
        <f>"Общ брой точки на експерта за "&amp;A33</f>
        <v>Общ брой точки на експерта за 4. Въздействие</v>
      </c>
      <c r="B39" s="58"/>
      <c r="C39" s="41">
        <f>SUM(E34:E38)</f>
        <v>18</v>
      </c>
      <c r="D39" s="42"/>
      <c r="E39" s="43"/>
      <c r="F39" s="5">
        <f>IF(C39=0,"",IF(C39&gt;C33,"грешка",IF((C39&lt;D33),"под прага","")))</f>
      </c>
    </row>
    <row r="40" spans="1:5" ht="12.75" customHeight="1">
      <c r="A40" s="48" t="s">
        <v>37</v>
      </c>
      <c r="B40" s="49"/>
      <c r="C40" s="49"/>
      <c r="D40" s="49"/>
      <c r="E40" s="54"/>
    </row>
    <row r="41" spans="1:6" ht="180" customHeight="1" thickBot="1">
      <c r="A41" s="51" t="s">
        <v>62</v>
      </c>
      <c r="B41" s="52"/>
      <c r="C41" s="52"/>
      <c r="D41" s="52"/>
      <c r="E41" s="53"/>
      <c r="F41" s="1"/>
    </row>
    <row r="42" spans="1:6" ht="19.5" thickBot="1">
      <c r="A42" s="44" t="s">
        <v>56</v>
      </c>
      <c r="B42" s="45"/>
      <c r="C42" s="30">
        <f>C6+C15+C24+C33</f>
        <v>100</v>
      </c>
      <c r="D42" s="31">
        <f>D6+D15+D24+D33</f>
        <v>60</v>
      </c>
      <c r="E42" s="8">
        <f>C12+C21+C30+C39</f>
        <v>77</v>
      </c>
      <c r="F42" s="5">
        <f>IF(E42=0,"",IF(E42&gt;C42,"грешка",IF((E42&lt;D42),"под прага","")))</f>
      </c>
    </row>
    <row r="43" spans="1:5" ht="12.75">
      <c r="A43" s="48" t="s">
        <v>57</v>
      </c>
      <c r="B43" s="49"/>
      <c r="C43" s="49"/>
      <c r="D43" s="49"/>
      <c r="E43" s="50"/>
    </row>
    <row r="44" spans="1:6" ht="140.25" customHeight="1" thickBot="1">
      <c r="A44" s="51"/>
      <c r="B44" s="52"/>
      <c r="C44" s="52"/>
      <c r="D44" s="52"/>
      <c r="E44" s="53"/>
      <c r="F44" s="1"/>
    </row>
    <row r="61" spans="1:26" ht="15.75" hidden="1" outlineLevel="1">
      <c r="A61" s="12" t="s">
        <v>0</v>
      </c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5</v>
      </c>
      <c r="G61" s="13">
        <v>1</v>
      </c>
      <c r="H61" s="13" t="s">
        <v>6</v>
      </c>
      <c r="I61" s="13" t="s">
        <v>7</v>
      </c>
      <c r="J61" s="13" t="s">
        <v>8</v>
      </c>
      <c r="K61" s="13" t="s">
        <v>9</v>
      </c>
      <c r="L61" s="13" t="s">
        <v>10</v>
      </c>
      <c r="M61" s="16">
        <v>2</v>
      </c>
      <c r="N61" s="13" t="s">
        <v>11</v>
      </c>
      <c r="O61" s="13" t="s">
        <v>12</v>
      </c>
      <c r="P61" s="13" t="s">
        <v>13</v>
      </c>
      <c r="Q61" s="13" t="s">
        <v>14</v>
      </c>
      <c r="R61" s="13" t="s">
        <v>15</v>
      </c>
      <c r="S61" s="16">
        <v>3</v>
      </c>
      <c r="T61" s="13" t="s">
        <v>16</v>
      </c>
      <c r="U61" s="13" t="s">
        <v>17</v>
      </c>
      <c r="V61" s="13" t="s">
        <v>18</v>
      </c>
      <c r="W61" s="13" t="s">
        <v>19</v>
      </c>
      <c r="X61" s="13" t="s">
        <v>20</v>
      </c>
      <c r="Y61" s="16">
        <v>4</v>
      </c>
      <c r="Z61" s="16" t="s">
        <v>21</v>
      </c>
    </row>
    <row r="62" spans="1:26" s="10" customFormat="1" ht="12.75" hidden="1" outlineLevel="1">
      <c r="A62" s="14">
        <f>B3</f>
        <v>0</v>
      </c>
      <c r="B62" s="11">
        <f>E7</f>
        <v>4</v>
      </c>
      <c r="C62" s="11">
        <f>E8</f>
        <v>4</v>
      </c>
      <c r="D62" s="11">
        <f>E9</f>
        <v>4</v>
      </c>
      <c r="E62" s="11">
        <f>E10</f>
        <v>3</v>
      </c>
      <c r="F62" s="11">
        <f>E11</f>
        <v>4</v>
      </c>
      <c r="G62" s="11">
        <f>SUM(B62:F62)</f>
        <v>19</v>
      </c>
      <c r="H62" s="11">
        <f>E16</f>
        <v>5</v>
      </c>
      <c r="I62" s="11">
        <f>E17</f>
        <v>4</v>
      </c>
      <c r="J62" s="11">
        <f>E18</f>
        <v>4</v>
      </c>
      <c r="K62" s="11">
        <f>E19</f>
        <v>5</v>
      </c>
      <c r="L62" s="11">
        <f>E20</f>
        <v>4</v>
      </c>
      <c r="M62" s="15">
        <f>SUM(H62:L62)</f>
        <v>22</v>
      </c>
      <c r="N62" s="11">
        <f>E25</f>
        <v>4</v>
      </c>
      <c r="O62" s="11">
        <f>E26</f>
        <v>3</v>
      </c>
      <c r="P62" s="11">
        <f>E27</f>
        <v>4</v>
      </c>
      <c r="Q62" s="11">
        <f>E28</f>
        <v>3</v>
      </c>
      <c r="R62" s="11">
        <f>E29</f>
        <v>4</v>
      </c>
      <c r="S62" s="15">
        <f>SUM(N62:R62)</f>
        <v>18</v>
      </c>
      <c r="T62" s="11">
        <f>E34</f>
        <v>3</v>
      </c>
      <c r="U62" s="11">
        <f>E35</f>
        <v>4</v>
      </c>
      <c r="V62" s="11">
        <f>E36</f>
        <v>4</v>
      </c>
      <c r="W62" s="11">
        <f>E37</f>
        <v>3</v>
      </c>
      <c r="X62" s="11">
        <f>E38</f>
        <v>4</v>
      </c>
      <c r="Y62" s="15">
        <f>SUM(T62:X62)</f>
        <v>18</v>
      </c>
      <c r="Z62" s="15">
        <f>G62+M62+S62+Y62</f>
        <v>77</v>
      </c>
    </row>
    <row r="63" spans="1:26" ht="12.75" hidden="1" outlineLevel="1">
      <c r="A63" s="20" t="str">
        <f>IF(G64+M64+S64+Y64+Z64=0," ","грешка!")</f>
        <v> </v>
      </c>
      <c r="G63" s="2">
        <f>C12</f>
        <v>19</v>
      </c>
      <c r="M63" s="9">
        <f>C21</f>
        <v>22</v>
      </c>
      <c r="N63" s="9"/>
      <c r="O63" s="9"/>
      <c r="P63" s="9"/>
      <c r="Q63" s="9"/>
      <c r="R63" s="9"/>
      <c r="S63" s="9">
        <f>C30</f>
        <v>18</v>
      </c>
      <c r="T63" s="9"/>
      <c r="U63" s="9"/>
      <c r="V63" s="9"/>
      <c r="W63" s="9"/>
      <c r="X63" s="9"/>
      <c r="Y63" s="9">
        <f>C39</f>
        <v>18</v>
      </c>
      <c r="Z63" s="9">
        <f>E42</f>
        <v>77</v>
      </c>
    </row>
    <row r="64" spans="1:26" ht="12.75" hidden="1" outlineLevel="1">
      <c r="A64" s="20"/>
      <c r="G64" s="2">
        <f>G62-G63</f>
        <v>0</v>
      </c>
      <c r="M64" s="9">
        <f>M62-M63</f>
        <v>0</v>
      </c>
      <c r="S64" s="9">
        <f>S62-S63</f>
        <v>0</v>
      </c>
      <c r="Y64" s="9">
        <f>Y62-Y63</f>
        <v>0</v>
      </c>
      <c r="Z64" s="9">
        <f>Z62-Z63</f>
        <v>0</v>
      </c>
    </row>
    <row r="65" ht="12.75" collapsed="1"/>
  </sheetData>
  <sheetProtection sheet="1" objects="1" scenarios="1"/>
  <mergeCells count="48">
    <mergeCell ref="A1:E1"/>
    <mergeCell ref="A2:E2"/>
    <mergeCell ref="C12:E12"/>
    <mergeCell ref="A6:B6"/>
    <mergeCell ref="A7:B7"/>
    <mergeCell ref="A8:B8"/>
    <mergeCell ref="A9:B9"/>
    <mergeCell ref="C4:E4"/>
    <mergeCell ref="A4:B5"/>
    <mergeCell ref="A12:B12"/>
    <mergeCell ref="A17:B17"/>
    <mergeCell ref="A18:B18"/>
    <mergeCell ref="A19:B19"/>
    <mergeCell ref="A20:B20"/>
    <mergeCell ref="A21:B21"/>
    <mergeCell ref="A29:B29"/>
    <mergeCell ref="A30:B30"/>
    <mergeCell ref="A31:E31"/>
    <mergeCell ref="A28:B28"/>
    <mergeCell ref="C21:E21"/>
    <mergeCell ref="A22:E22"/>
    <mergeCell ref="A23:E23"/>
    <mergeCell ref="A24:B24"/>
    <mergeCell ref="A25:B25"/>
    <mergeCell ref="E5:E6"/>
    <mergeCell ref="A15:B15"/>
    <mergeCell ref="A16:B16"/>
    <mergeCell ref="A13:E13"/>
    <mergeCell ref="A11:B11"/>
    <mergeCell ref="A10:B10"/>
    <mergeCell ref="A14:E14"/>
    <mergeCell ref="A43:E43"/>
    <mergeCell ref="A44:E44"/>
    <mergeCell ref="A32:E32"/>
    <mergeCell ref="A40:E40"/>
    <mergeCell ref="A37:B37"/>
    <mergeCell ref="A38:B38"/>
    <mergeCell ref="A39:B39"/>
    <mergeCell ref="A41:E41"/>
    <mergeCell ref="C39:E39"/>
    <mergeCell ref="A33:B33"/>
    <mergeCell ref="A26:B26"/>
    <mergeCell ref="A27:B27"/>
    <mergeCell ref="C30:E30"/>
    <mergeCell ref="A42:B42"/>
    <mergeCell ref="A34:B34"/>
    <mergeCell ref="A35:B35"/>
    <mergeCell ref="A36:B36"/>
  </mergeCells>
  <printOptions horizontalCentered="1"/>
  <pageMargins left="0.37" right="0.44" top="0.36" bottom="0.27" header="0.21" footer="0.17"/>
  <pageSetup horizontalDpi="600" verticalDpi="600" orientation="portrait" paperSize="9" r:id="rId1"/>
  <headerFooter alignWithMargins="0"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a.gerdjikov</dc:creator>
  <cp:keywords/>
  <dc:description/>
  <cp:lastModifiedBy>HPMON</cp:lastModifiedBy>
  <cp:lastPrinted>2008-10-28T12:40:10Z</cp:lastPrinted>
  <dcterms:created xsi:type="dcterms:W3CDTF">2008-09-18T10:05:32Z</dcterms:created>
  <dcterms:modified xsi:type="dcterms:W3CDTF">2009-01-29T11:40:08Z</dcterms:modified>
  <cp:category/>
  <cp:version/>
  <cp:contentType/>
  <cp:contentStatus/>
</cp:coreProperties>
</file>